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00" yWindow="0" windowWidth="22065" windowHeight="13740" tabRatio="500" activeTab="3"/>
  </bookViews>
  <sheets>
    <sheet name="Statistik" sheetId="3" r:id="rId1"/>
    <sheet name="Test" sheetId="4" r:id="rId2"/>
    <sheet name="Issues &amp; Comments" sheetId="1" r:id="rId3"/>
    <sheet name="SUS" sheetId="2" r:id="rId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" i="2" l="1"/>
  <c r="B21" i="2"/>
  <c r="T5" i="2"/>
  <c r="R5" i="2"/>
  <c r="P5" i="2"/>
  <c r="N5" i="2"/>
  <c r="L5" i="2"/>
  <c r="J5" i="2"/>
  <c r="H5" i="2"/>
  <c r="F5" i="2"/>
  <c r="D5" i="2"/>
  <c r="B5" i="2"/>
  <c r="B25" i="3"/>
  <c r="B5" i="4"/>
  <c r="C5" i="4"/>
  <c r="D5" i="4"/>
  <c r="E5" i="4"/>
  <c r="F5" i="4"/>
  <c r="G5" i="4"/>
  <c r="H5" i="4"/>
  <c r="I5" i="4"/>
  <c r="J5" i="4"/>
  <c r="K5" i="4"/>
  <c r="G21" i="3"/>
  <c r="K25" i="3"/>
  <c r="F21" i="3"/>
  <c r="K24" i="3"/>
  <c r="E21" i="3"/>
  <c r="K23" i="3"/>
  <c r="D21" i="3"/>
  <c r="K22" i="3"/>
  <c r="C21" i="3"/>
  <c r="K8" i="3"/>
  <c r="B21" i="3"/>
  <c r="K7" i="3"/>
  <c r="U6" i="2"/>
  <c r="U7" i="2"/>
  <c r="U8" i="2"/>
  <c r="U9" i="2"/>
  <c r="U10" i="2"/>
  <c r="U11" i="2"/>
  <c r="U12" i="2"/>
  <c r="U13" i="2"/>
  <c r="U14" i="2"/>
  <c r="U15" i="2"/>
  <c r="U17" i="2"/>
  <c r="U18" i="2"/>
  <c r="S6" i="2"/>
  <c r="S7" i="2"/>
  <c r="S8" i="2"/>
  <c r="S9" i="2"/>
  <c r="S10" i="2"/>
  <c r="S11" i="2"/>
  <c r="S12" i="2"/>
  <c r="S13" i="2"/>
  <c r="S14" i="2"/>
  <c r="S15" i="2"/>
  <c r="S17" i="2"/>
  <c r="S18" i="2"/>
  <c r="Q6" i="2"/>
  <c r="Q7" i="2"/>
  <c r="Q8" i="2"/>
  <c r="Q9" i="2"/>
  <c r="Q10" i="2"/>
  <c r="Q12" i="2"/>
  <c r="Q13" i="2"/>
  <c r="Q14" i="2"/>
  <c r="Q15" i="2"/>
  <c r="Q11" i="2"/>
  <c r="Q17" i="2"/>
  <c r="Q18" i="2"/>
  <c r="O6" i="2"/>
  <c r="O7" i="2"/>
  <c r="O8" i="2"/>
  <c r="O9" i="2"/>
  <c r="O10" i="2"/>
  <c r="O11" i="2"/>
  <c r="O12" i="2"/>
  <c r="O13" i="2"/>
  <c r="O14" i="2"/>
  <c r="O15" i="2"/>
  <c r="O17" i="2"/>
  <c r="O18" i="2"/>
  <c r="M6" i="2"/>
  <c r="M7" i="2"/>
  <c r="M8" i="2"/>
  <c r="M9" i="2"/>
  <c r="M10" i="2"/>
  <c r="M11" i="2"/>
  <c r="M12" i="2"/>
  <c r="M13" i="2"/>
  <c r="M14" i="2"/>
  <c r="M15" i="2"/>
  <c r="M17" i="2"/>
  <c r="M18" i="2"/>
  <c r="K6" i="2"/>
  <c r="K7" i="2"/>
  <c r="K8" i="2"/>
  <c r="K9" i="2"/>
  <c r="K10" i="2"/>
  <c r="K11" i="2"/>
  <c r="K12" i="2"/>
  <c r="K13" i="2"/>
  <c r="K14" i="2"/>
  <c r="K15" i="2"/>
  <c r="K17" i="2"/>
  <c r="K18" i="2"/>
  <c r="C6" i="2"/>
  <c r="C7" i="2"/>
  <c r="C8" i="2"/>
  <c r="C12" i="2"/>
  <c r="C13" i="2"/>
  <c r="C14" i="2"/>
  <c r="C15" i="2"/>
  <c r="C9" i="2"/>
  <c r="C10" i="2"/>
  <c r="C11" i="2"/>
  <c r="C17" i="2"/>
  <c r="C18" i="2"/>
  <c r="E6" i="2"/>
  <c r="E7" i="2"/>
  <c r="E8" i="2"/>
  <c r="E11" i="2"/>
  <c r="E12" i="2"/>
  <c r="E13" i="2"/>
  <c r="E14" i="2"/>
  <c r="E9" i="2"/>
  <c r="E10" i="2"/>
  <c r="E15" i="2"/>
  <c r="E17" i="2"/>
  <c r="E18" i="2"/>
  <c r="G6" i="2"/>
  <c r="G7" i="2"/>
  <c r="G8" i="2"/>
  <c r="G9" i="2"/>
  <c r="G10" i="2"/>
  <c r="G11" i="2"/>
  <c r="G12" i="2"/>
  <c r="G13" i="2"/>
  <c r="G14" i="2"/>
  <c r="G15" i="2"/>
  <c r="G17" i="2"/>
  <c r="G18" i="2"/>
  <c r="I6" i="2"/>
  <c r="I7" i="2"/>
  <c r="I8" i="2"/>
  <c r="I9" i="2"/>
  <c r="I10" i="2"/>
  <c r="I11" i="2"/>
  <c r="I12" i="2"/>
  <c r="I13" i="2"/>
  <c r="I14" i="2"/>
  <c r="I15" i="2"/>
  <c r="I17" i="2"/>
  <c r="I18" i="2"/>
</calcChain>
</file>

<file path=xl/sharedStrings.xml><?xml version="1.0" encoding="utf-8"?>
<sst xmlns="http://schemas.openxmlformats.org/spreadsheetml/2006/main" count="99" uniqueCount="68">
  <si>
    <t>Testprobanden</t>
  </si>
  <si>
    <t>Geschlecht</t>
  </si>
  <si>
    <t>Mobile Nutzer</t>
  </si>
  <si>
    <t>iPhone</t>
  </si>
  <si>
    <t>SUS</t>
  </si>
  <si>
    <t>Total</t>
  </si>
  <si>
    <t xml:space="preserve">To calculate the SUS score, first sum the score contributions from each item. Each item's score contribution will range from 0 to 4. For items 1,3,5,7,and 9 the score contribution is the scale position minus 1. For items 2,4,6,8 and 10, the contribution is 5 minus the scale position. Multiply the sum of the scores by 2.5 to obtain the overall value of SU. </t>
  </si>
  <si>
    <t>scale pos</t>
  </si>
  <si>
    <t>TB01</t>
  </si>
  <si>
    <t>TB00</t>
  </si>
  <si>
    <t>TB02</t>
  </si>
  <si>
    <t>TB03</t>
  </si>
  <si>
    <t>Overall SUS</t>
  </si>
  <si>
    <t>Anzahl Teil.</t>
  </si>
  <si>
    <t>Windows</t>
  </si>
  <si>
    <t>Alter</t>
  </si>
  <si>
    <t>Android</t>
  </si>
  <si>
    <t>weiblich</t>
  </si>
  <si>
    <t>männlich</t>
  </si>
  <si>
    <t>Andere</t>
  </si>
  <si>
    <t>Mobile User</t>
  </si>
  <si>
    <t>21-30</t>
  </si>
  <si>
    <t>31-40</t>
  </si>
  <si>
    <t>&lt;20</t>
  </si>
  <si>
    <t>summe</t>
  </si>
  <si>
    <t>41-50</t>
  </si>
  <si>
    <t>50&lt;</t>
  </si>
  <si>
    <t>TB_ID</t>
  </si>
  <si>
    <t>TB04</t>
  </si>
  <si>
    <t>TB05</t>
  </si>
  <si>
    <t>TB06</t>
  </si>
  <si>
    <t>TB07</t>
  </si>
  <si>
    <t>2&gt; hatte Mühe</t>
  </si>
  <si>
    <t>3&gt; Task nicht erfüllt</t>
  </si>
  <si>
    <t>1&gt; problemlos erfüllt</t>
  </si>
  <si>
    <t>Reservierung Task 1)</t>
  </si>
  <si>
    <t>Feedback Reservierung Task 2)</t>
  </si>
  <si>
    <t>Map für Pick-up Task 3)</t>
  </si>
  <si>
    <t>Pick-up Task 4)</t>
  </si>
  <si>
    <t>Autofahrt Task 5)</t>
  </si>
  <si>
    <t>Drop-off Task 6)</t>
  </si>
  <si>
    <t>TB02(001)</t>
  </si>
  <si>
    <t>TB03 (002)</t>
  </si>
  <si>
    <t>TB04 (003)</t>
  </si>
  <si>
    <t>TB05 (004)</t>
  </si>
  <si>
    <t>TB06 (0010)</t>
  </si>
  <si>
    <t>TB07 (0020)</t>
  </si>
  <si>
    <t>TB08 (0030)</t>
  </si>
  <si>
    <t>TB09</t>
  </si>
  <si>
    <t>Info: Hier alle Tasks auffüllen und pro Testkandidat einfüllen. (Testkandidaten sollten automatisch erscheinen, gemäss Tabelle Statistik.</t>
  </si>
  <si>
    <t xml:space="preserve">Hier werden alle Probleme und allenfalls auch Kommentare erfasst. Wichtig ist, wenn doppelte Issues vorkommen, sollte der Erfasser das merken und die gleiche Issue ID vergeben. </t>
  </si>
  <si>
    <t>Issue ID</t>
  </si>
  <si>
    <t>Issue Beschreibung</t>
  </si>
  <si>
    <t>Task</t>
  </si>
  <si>
    <t>Beurteilung</t>
  </si>
  <si>
    <t>Hatte Mühe mit der Suche</t>
  </si>
  <si>
    <t>Handlungsbedarf</t>
  </si>
  <si>
    <t>Issue Zähler</t>
  </si>
  <si>
    <t>Hatte Mühe mit der Navigation</t>
  </si>
  <si>
    <t>Anzahl Teilnehmer:</t>
  </si>
  <si>
    <t>Info: Hier soll die SUS Auswertung eingetragen werden. (Spalte Links die Werte aus dem Formular -&gt; rechts wird für korrekte Berechnung berechnet) Wenn es mehr als 9 Testprobanden hat, Formel erweitern…)</t>
  </si>
  <si>
    <t>Taskauswertung</t>
  </si>
  <si>
    <t>Statistik</t>
  </si>
  <si>
    <t>Issues</t>
  </si>
  <si>
    <t>Nummer</t>
  </si>
  <si>
    <t>Beschreibung</t>
  </si>
  <si>
    <t>Zähler</t>
  </si>
  <si>
    <t>Info: Hier alle Testprobanden erfassen und evt. statistische Daten dazu. (Besser keine Namen!)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</si>
</sst>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8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/>
    <xf numFmtId="0" fontId="0" fillId="0" borderId="0" xfId="0" applyFont="1" applyAlignment="1">
      <alignment horizontal="right"/>
    </xf>
    <xf numFmtId="0" fontId="0" fillId="4" borderId="0" xfId="0" applyFill="1"/>
    <xf numFmtId="0" fontId="0" fillId="4" borderId="0" xfId="0" applyFont="1" applyFill="1"/>
    <xf numFmtId="0" fontId="0" fillId="0" borderId="0" xfId="0" applyFill="1"/>
    <xf numFmtId="0" fontId="2" fillId="0" borderId="0" xfId="0" applyFont="1" applyAlignment="1">
      <alignment horizontal="left" vertical="center" wrapText="1"/>
    </xf>
  </cellXfs>
  <cellStyles count="89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v>Geschlecht</c:v>
          </c:tx>
          <c:cat>
            <c:strRef>
              <c:f>Statistik!$J$7:$J$8</c:f>
              <c:strCache>
                <c:ptCount val="2"/>
                <c:pt idx="0">
                  <c:v>weiblich</c:v>
                </c:pt>
                <c:pt idx="1">
                  <c:v>männlich</c:v>
                </c:pt>
              </c:strCache>
            </c:strRef>
          </c:cat>
          <c:val>
            <c:numRef>
              <c:f>Statistik!$K$7:$K$8</c:f>
              <c:numCache>
                <c:formatCode>General</c:formatCode>
                <c:ptCount val="2"/>
                <c:pt idx="0">
                  <c:v>2</c:v>
                </c:pt>
                <c:pt idx="1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v>Mobile User</c:v>
          </c:tx>
          <c:cat>
            <c:strRef>
              <c:f>Statistik!$J$22:$J$25</c:f>
              <c:strCache>
                <c:ptCount val="4"/>
                <c:pt idx="0">
                  <c:v>iPhone</c:v>
                </c:pt>
                <c:pt idx="1">
                  <c:v>Windows</c:v>
                </c:pt>
                <c:pt idx="2">
                  <c:v>Android</c:v>
                </c:pt>
                <c:pt idx="3">
                  <c:v>Andere</c:v>
                </c:pt>
              </c:strCache>
            </c:strRef>
          </c:cat>
          <c:val>
            <c:numRef>
              <c:f>Statistik!$K$22:$K$25</c:f>
              <c:numCache>
                <c:formatCode>General</c:formatCode>
                <c:ptCount val="4"/>
                <c:pt idx="0">
                  <c:v>6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Statistik!$J$36</c:f>
              <c:strCache>
                <c:ptCount val="1"/>
                <c:pt idx="0">
                  <c:v>Alter</c:v>
                </c:pt>
              </c:strCache>
            </c:strRef>
          </c:tx>
          <c:cat>
            <c:strRef>
              <c:f>Statistik!$J$37:$J$41</c:f>
              <c:strCache>
                <c:ptCount val="5"/>
                <c:pt idx="0">
                  <c:v>&lt;20</c:v>
                </c:pt>
                <c:pt idx="1">
                  <c:v>21-30</c:v>
                </c:pt>
                <c:pt idx="2">
                  <c:v>31-40</c:v>
                </c:pt>
                <c:pt idx="3">
                  <c:v>41-50</c:v>
                </c:pt>
                <c:pt idx="4">
                  <c:v>50&lt;</c:v>
                </c:pt>
              </c:strCache>
            </c:strRef>
          </c:cat>
          <c:val>
            <c:numRef>
              <c:f>Statistik!$K$37:$K$41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14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Test!$B$5</c:f>
              <c:strCache>
                <c:ptCount val="1"/>
                <c:pt idx="0">
                  <c:v>TB00</c:v>
                </c:pt>
              </c:strCache>
            </c:strRef>
          </c:tx>
          <c:invertIfNegative val="0"/>
          <c:cat>
            <c:strRef>
              <c:f>Test!$A$6:$A$11</c:f>
              <c:strCache>
                <c:ptCount val="6"/>
                <c:pt idx="0">
                  <c:v>Reservierung Task 1)</c:v>
                </c:pt>
                <c:pt idx="1">
                  <c:v>Feedback Reservierung Task 2)</c:v>
                </c:pt>
                <c:pt idx="2">
                  <c:v>Map für Pick-up Task 3)</c:v>
                </c:pt>
                <c:pt idx="3">
                  <c:v>Pick-up Task 4)</c:v>
                </c:pt>
                <c:pt idx="4">
                  <c:v>Autofahrt Task 5)</c:v>
                </c:pt>
                <c:pt idx="5">
                  <c:v>Drop-off Task 6)</c:v>
                </c:pt>
              </c:strCache>
            </c:strRef>
          </c:cat>
          <c:val>
            <c:numRef>
              <c:f>Test!$B$6:$B$11</c:f>
              <c:numCache>
                <c:formatCode>General</c:formatCode>
                <c:ptCount val="6"/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Test!$C$5</c:f>
              <c:strCache>
                <c:ptCount val="1"/>
                <c:pt idx="0">
                  <c:v>TB01</c:v>
                </c:pt>
              </c:strCache>
            </c:strRef>
          </c:tx>
          <c:invertIfNegative val="0"/>
          <c:cat>
            <c:strRef>
              <c:f>Test!$A$6:$A$11</c:f>
              <c:strCache>
                <c:ptCount val="6"/>
                <c:pt idx="0">
                  <c:v>Reservierung Task 1)</c:v>
                </c:pt>
                <c:pt idx="1">
                  <c:v>Feedback Reservierung Task 2)</c:v>
                </c:pt>
                <c:pt idx="2">
                  <c:v>Map für Pick-up Task 3)</c:v>
                </c:pt>
                <c:pt idx="3">
                  <c:v>Pick-up Task 4)</c:v>
                </c:pt>
                <c:pt idx="4">
                  <c:v>Autofahrt Task 5)</c:v>
                </c:pt>
                <c:pt idx="5">
                  <c:v>Drop-off Task 6)</c:v>
                </c:pt>
              </c:strCache>
            </c:strRef>
          </c:cat>
          <c:val>
            <c:numRef>
              <c:f>Test!$C$6:$C$11</c:f>
              <c:numCache>
                <c:formatCode>General</c:formatCode>
                <c:ptCount val="6"/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Test!$D$5</c:f>
              <c:strCache>
                <c:ptCount val="1"/>
                <c:pt idx="0">
                  <c:v>TB02(001)</c:v>
                </c:pt>
              </c:strCache>
            </c:strRef>
          </c:tx>
          <c:invertIfNegative val="0"/>
          <c:cat>
            <c:strRef>
              <c:f>Test!$A$6:$A$11</c:f>
              <c:strCache>
                <c:ptCount val="6"/>
                <c:pt idx="0">
                  <c:v>Reservierung Task 1)</c:v>
                </c:pt>
                <c:pt idx="1">
                  <c:v>Feedback Reservierung Task 2)</c:v>
                </c:pt>
                <c:pt idx="2">
                  <c:v>Map für Pick-up Task 3)</c:v>
                </c:pt>
                <c:pt idx="3">
                  <c:v>Pick-up Task 4)</c:v>
                </c:pt>
                <c:pt idx="4">
                  <c:v>Autofahrt Task 5)</c:v>
                </c:pt>
                <c:pt idx="5">
                  <c:v>Drop-off Task 6)</c:v>
                </c:pt>
              </c:strCache>
            </c:strRef>
          </c:cat>
          <c:val>
            <c:numRef>
              <c:f>Test!$D$6:$D$11</c:f>
              <c:numCache>
                <c:formatCode>General</c:formatCode>
                <c:ptCount val="6"/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3"/>
          <c:order val="3"/>
          <c:tx>
            <c:strRef>
              <c:f>Test!$E$5</c:f>
              <c:strCache>
                <c:ptCount val="1"/>
                <c:pt idx="0">
                  <c:v>TB03 (002)</c:v>
                </c:pt>
              </c:strCache>
            </c:strRef>
          </c:tx>
          <c:invertIfNegative val="0"/>
          <c:cat>
            <c:strRef>
              <c:f>Test!$A$6:$A$11</c:f>
              <c:strCache>
                <c:ptCount val="6"/>
                <c:pt idx="0">
                  <c:v>Reservierung Task 1)</c:v>
                </c:pt>
                <c:pt idx="1">
                  <c:v>Feedback Reservierung Task 2)</c:v>
                </c:pt>
                <c:pt idx="2">
                  <c:v>Map für Pick-up Task 3)</c:v>
                </c:pt>
                <c:pt idx="3">
                  <c:v>Pick-up Task 4)</c:v>
                </c:pt>
                <c:pt idx="4">
                  <c:v>Autofahrt Task 5)</c:v>
                </c:pt>
                <c:pt idx="5">
                  <c:v>Drop-off Task 6)</c:v>
                </c:pt>
              </c:strCache>
            </c:strRef>
          </c:cat>
          <c:val>
            <c:numRef>
              <c:f>Test!$E$6:$E$11</c:f>
              <c:numCache>
                <c:formatCode>General</c:formatCode>
                <c:ptCount val="6"/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tx>
            <c:strRef>
              <c:f>Test!$F$5</c:f>
              <c:strCache>
                <c:ptCount val="1"/>
                <c:pt idx="0">
                  <c:v>TB04 (003)</c:v>
                </c:pt>
              </c:strCache>
            </c:strRef>
          </c:tx>
          <c:invertIfNegative val="0"/>
          <c:cat>
            <c:strRef>
              <c:f>Test!$A$6:$A$11</c:f>
              <c:strCache>
                <c:ptCount val="6"/>
                <c:pt idx="0">
                  <c:v>Reservierung Task 1)</c:v>
                </c:pt>
                <c:pt idx="1">
                  <c:v>Feedback Reservierung Task 2)</c:v>
                </c:pt>
                <c:pt idx="2">
                  <c:v>Map für Pick-up Task 3)</c:v>
                </c:pt>
                <c:pt idx="3">
                  <c:v>Pick-up Task 4)</c:v>
                </c:pt>
                <c:pt idx="4">
                  <c:v>Autofahrt Task 5)</c:v>
                </c:pt>
                <c:pt idx="5">
                  <c:v>Drop-off Task 6)</c:v>
                </c:pt>
              </c:strCache>
            </c:strRef>
          </c:cat>
          <c:val>
            <c:numRef>
              <c:f>Test!$F$6:$F$11</c:f>
              <c:numCache>
                <c:formatCode>General</c:formatCode>
                <c:ptCount val="6"/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5"/>
          <c:order val="5"/>
          <c:tx>
            <c:strRef>
              <c:f>Test!$G$5</c:f>
              <c:strCache>
                <c:ptCount val="1"/>
                <c:pt idx="0">
                  <c:v>TB05 (004)</c:v>
                </c:pt>
              </c:strCache>
            </c:strRef>
          </c:tx>
          <c:invertIfNegative val="0"/>
          <c:cat>
            <c:strRef>
              <c:f>Test!$A$6:$A$11</c:f>
              <c:strCache>
                <c:ptCount val="6"/>
                <c:pt idx="0">
                  <c:v>Reservierung Task 1)</c:v>
                </c:pt>
                <c:pt idx="1">
                  <c:v>Feedback Reservierung Task 2)</c:v>
                </c:pt>
                <c:pt idx="2">
                  <c:v>Map für Pick-up Task 3)</c:v>
                </c:pt>
                <c:pt idx="3">
                  <c:v>Pick-up Task 4)</c:v>
                </c:pt>
                <c:pt idx="4">
                  <c:v>Autofahrt Task 5)</c:v>
                </c:pt>
                <c:pt idx="5">
                  <c:v>Drop-off Task 6)</c:v>
                </c:pt>
              </c:strCache>
            </c:strRef>
          </c:cat>
          <c:val>
            <c:numRef>
              <c:f>Test!$G$6:$G$11</c:f>
              <c:numCache>
                <c:formatCode>General</c:formatCode>
                <c:ptCount val="6"/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6"/>
          <c:order val="6"/>
          <c:tx>
            <c:strRef>
              <c:f>Test!$H$5</c:f>
              <c:strCache>
                <c:ptCount val="1"/>
                <c:pt idx="0">
                  <c:v>TB06 (0010)</c:v>
                </c:pt>
              </c:strCache>
            </c:strRef>
          </c:tx>
          <c:invertIfNegative val="0"/>
          <c:cat>
            <c:strRef>
              <c:f>Test!$A$6:$A$11</c:f>
              <c:strCache>
                <c:ptCount val="6"/>
                <c:pt idx="0">
                  <c:v>Reservierung Task 1)</c:v>
                </c:pt>
                <c:pt idx="1">
                  <c:v>Feedback Reservierung Task 2)</c:v>
                </c:pt>
                <c:pt idx="2">
                  <c:v>Map für Pick-up Task 3)</c:v>
                </c:pt>
                <c:pt idx="3">
                  <c:v>Pick-up Task 4)</c:v>
                </c:pt>
                <c:pt idx="4">
                  <c:v>Autofahrt Task 5)</c:v>
                </c:pt>
                <c:pt idx="5">
                  <c:v>Drop-off Task 6)</c:v>
                </c:pt>
              </c:strCache>
            </c:strRef>
          </c:cat>
          <c:val>
            <c:numRef>
              <c:f>Test!$H$6:$H$11</c:f>
              <c:numCache>
                <c:formatCode>General</c:formatCode>
                <c:ptCount val="6"/>
                <c:pt idx="1">
                  <c:v>1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7"/>
          <c:order val="7"/>
          <c:tx>
            <c:strRef>
              <c:f>Test!$I$5</c:f>
              <c:strCache>
                <c:ptCount val="1"/>
                <c:pt idx="0">
                  <c:v>TB07 (0020)</c:v>
                </c:pt>
              </c:strCache>
            </c:strRef>
          </c:tx>
          <c:invertIfNegative val="0"/>
          <c:cat>
            <c:strRef>
              <c:f>Test!$A$6:$A$11</c:f>
              <c:strCache>
                <c:ptCount val="6"/>
                <c:pt idx="0">
                  <c:v>Reservierung Task 1)</c:v>
                </c:pt>
                <c:pt idx="1">
                  <c:v>Feedback Reservierung Task 2)</c:v>
                </c:pt>
                <c:pt idx="2">
                  <c:v>Map für Pick-up Task 3)</c:v>
                </c:pt>
                <c:pt idx="3">
                  <c:v>Pick-up Task 4)</c:v>
                </c:pt>
                <c:pt idx="4">
                  <c:v>Autofahrt Task 5)</c:v>
                </c:pt>
                <c:pt idx="5">
                  <c:v>Drop-off Task 6)</c:v>
                </c:pt>
              </c:strCache>
            </c:strRef>
          </c:cat>
          <c:val>
            <c:numRef>
              <c:f>Test!$I$6:$I$11</c:f>
              <c:numCache>
                <c:formatCode>General</c:formatCode>
                <c:ptCount val="6"/>
                <c:pt idx="1">
                  <c:v>1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8"/>
          <c:order val="8"/>
          <c:tx>
            <c:strRef>
              <c:f>Test!$J$5</c:f>
              <c:strCache>
                <c:ptCount val="1"/>
                <c:pt idx="0">
                  <c:v>TB08 (0030)</c:v>
                </c:pt>
              </c:strCache>
            </c:strRef>
          </c:tx>
          <c:invertIfNegative val="0"/>
          <c:cat>
            <c:strRef>
              <c:f>Test!$A$6:$A$11</c:f>
              <c:strCache>
                <c:ptCount val="6"/>
                <c:pt idx="0">
                  <c:v>Reservierung Task 1)</c:v>
                </c:pt>
                <c:pt idx="1">
                  <c:v>Feedback Reservierung Task 2)</c:v>
                </c:pt>
                <c:pt idx="2">
                  <c:v>Map für Pick-up Task 3)</c:v>
                </c:pt>
                <c:pt idx="3">
                  <c:v>Pick-up Task 4)</c:v>
                </c:pt>
                <c:pt idx="4">
                  <c:v>Autofahrt Task 5)</c:v>
                </c:pt>
                <c:pt idx="5">
                  <c:v>Drop-off Task 6)</c:v>
                </c:pt>
              </c:strCache>
            </c:strRef>
          </c:cat>
          <c:val>
            <c:numRef>
              <c:f>Test!$J$6:$J$11</c:f>
              <c:numCache>
                <c:formatCode>General</c:formatCode>
                <c:ptCount val="6"/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9"/>
          <c:order val="9"/>
          <c:tx>
            <c:strRef>
              <c:f>Test!$K$5</c:f>
              <c:strCache>
                <c:ptCount val="1"/>
                <c:pt idx="0">
                  <c:v>TB09</c:v>
                </c:pt>
              </c:strCache>
            </c:strRef>
          </c:tx>
          <c:invertIfNegative val="0"/>
          <c:cat>
            <c:strRef>
              <c:f>Test!$A$6:$A$11</c:f>
              <c:strCache>
                <c:ptCount val="6"/>
                <c:pt idx="0">
                  <c:v>Reservierung Task 1)</c:v>
                </c:pt>
                <c:pt idx="1">
                  <c:v>Feedback Reservierung Task 2)</c:v>
                </c:pt>
                <c:pt idx="2">
                  <c:v>Map für Pick-up Task 3)</c:v>
                </c:pt>
                <c:pt idx="3">
                  <c:v>Pick-up Task 4)</c:v>
                </c:pt>
                <c:pt idx="4">
                  <c:v>Autofahrt Task 5)</c:v>
                </c:pt>
                <c:pt idx="5">
                  <c:v>Drop-off Task 6)</c:v>
                </c:pt>
              </c:strCache>
            </c:strRef>
          </c:cat>
          <c:val>
            <c:numRef>
              <c:f>Test!$K$6:$K$11</c:f>
              <c:numCache>
                <c:formatCode>General</c:formatCode>
                <c:ptCount val="6"/>
              </c:numCache>
            </c:numRef>
          </c:val>
        </c:ser>
        <c:ser>
          <c:idx val="10"/>
          <c:order val="10"/>
          <c:tx>
            <c:strRef>
              <c:f>Test!$L$5</c:f>
              <c:strCache>
                <c:ptCount val="1"/>
              </c:strCache>
            </c:strRef>
          </c:tx>
          <c:invertIfNegative val="0"/>
          <c:cat>
            <c:strRef>
              <c:f>Test!$A$6:$A$11</c:f>
              <c:strCache>
                <c:ptCount val="6"/>
                <c:pt idx="0">
                  <c:v>Reservierung Task 1)</c:v>
                </c:pt>
                <c:pt idx="1">
                  <c:v>Feedback Reservierung Task 2)</c:v>
                </c:pt>
                <c:pt idx="2">
                  <c:v>Map für Pick-up Task 3)</c:v>
                </c:pt>
                <c:pt idx="3">
                  <c:v>Pick-up Task 4)</c:v>
                </c:pt>
                <c:pt idx="4">
                  <c:v>Autofahrt Task 5)</c:v>
                </c:pt>
                <c:pt idx="5">
                  <c:v>Drop-off Task 6)</c:v>
                </c:pt>
              </c:strCache>
            </c:strRef>
          </c:cat>
          <c:val>
            <c:numRef>
              <c:f>Test!$L$6:$L$11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916032"/>
        <c:axId val="119917568"/>
      </c:barChart>
      <c:catAx>
        <c:axId val="119916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19917568"/>
        <c:crosses val="autoZero"/>
        <c:auto val="1"/>
        <c:lblAlgn val="ctr"/>
        <c:lblOffset val="100"/>
        <c:noMultiLvlLbl val="0"/>
      </c:catAx>
      <c:valAx>
        <c:axId val="119917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9916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SUS!$B$5:$B$18</c:f>
              <c:numCache>
                <c:formatCode>General</c:formatCode>
                <c:ptCount val="14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5</c:v>
                </c:pt>
                <c:pt idx="8">
                  <c:v>2</c:v>
                </c:pt>
                <c:pt idx="9">
                  <c:v>4</c:v>
                </c:pt>
                <c:pt idx="10">
                  <c:v>1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SUS!$C$5:$C$18</c:f>
              <c:numCache>
                <c:formatCode>General</c:formatCode>
                <c:ptCount val="14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2">
                  <c:v>31</c:v>
                </c:pt>
                <c:pt idx="13">
                  <c:v>77.5</c:v>
                </c:pt>
              </c:numCache>
            </c:numRef>
          </c:val>
        </c:ser>
        <c:ser>
          <c:idx val="2"/>
          <c:order val="2"/>
          <c:invertIfNegative val="0"/>
          <c:val>
            <c:numRef>
              <c:f>SUS!$D$5:$D$18</c:f>
              <c:numCache>
                <c:formatCode>General</c:formatCode>
                <c:ptCount val="14"/>
                <c:pt idx="0">
                  <c:v>0</c:v>
                </c:pt>
                <c:pt idx="1">
                  <c:v>5</c:v>
                </c:pt>
                <c:pt idx="2">
                  <c:v>1</c:v>
                </c:pt>
                <c:pt idx="3">
                  <c:v>5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5</c:v>
                </c:pt>
                <c:pt idx="8">
                  <c:v>2</c:v>
                </c:pt>
                <c:pt idx="9">
                  <c:v>5</c:v>
                </c:pt>
                <c:pt idx="10">
                  <c:v>1</c:v>
                </c:pt>
              </c:numCache>
            </c:numRef>
          </c:val>
        </c:ser>
        <c:ser>
          <c:idx val="3"/>
          <c:order val="3"/>
          <c:invertIfNegative val="0"/>
          <c:val>
            <c:numRef>
              <c:f>SUS!$E$5:$E$18</c:f>
              <c:numCache>
                <c:formatCode>General</c:formatCode>
                <c:ptCount val="14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2">
                  <c:v>38</c:v>
                </c:pt>
                <c:pt idx="13">
                  <c:v>95</c:v>
                </c:pt>
              </c:numCache>
            </c:numRef>
          </c:val>
        </c:ser>
        <c:ser>
          <c:idx val="4"/>
          <c:order val="4"/>
          <c:invertIfNegative val="0"/>
          <c:val>
            <c:numRef>
              <c:f>SUS!$F$5:$F$18</c:f>
              <c:numCache>
                <c:formatCode>General</c:formatCode>
                <c:ptCount val="14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</c:numCache>
            </c:numRef>
          </c:val>
        </c:ser>
        <c:ser>
          <c:idx val="5"/>
          <c:order val="5"/>
          <c:invertIfNegative val="0"/>
          <c:val>
            <c:numRef>
              <c:f>SUS!$G$5:$G$18</c:f>
              <c:numCache>
                <c:formatCode>General</c:formatCode>
                <c:ptCount val="14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2">
                  <c:v>22</c:v>
                </c:pt>
                <c:pt idx="13">
                  <c:v>55</c:v>
                </c:pt>
              </c:numCache>
            </c:numRef>
          </c:val>
        </c:ser>
        <c:ser>
          <c:idx val="6"/>
          <c:order val="6"/>
          <c:invertIfNegative val="0"/>
          <c:val>
            <c:numRef>
              <c:f>SUS!$H$5:$H$18</c:f>
              <c:numCache>
                <c:formatCode>General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5</c:v>
                </c:pt>
                <c:pt idx="4">
                  <c:v>1</c:v>
                </c:pt>
                <c:pt idx="5">
                  <c:v>5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</c:numCache>
            </c:numRef>
          </c:val>
        </c:ser>
        <c:ser>
          <c:idx val="7"/>
          <c:order val="7"/>
          <c:invertIfNegative val="0"/>
          <c:val>
            <c:numRef>
              <c:f>SUS!$I$5:$I$18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  <c:pt idx="10">
                  <c:v>4</c:v>
                </c:pt>
                <c:pt idx="12">
                  <c:v>35</c:v>
                </c:pt>
                <c:pt idx="13">
                  <c:v>87.5</c:v>
                </c:pt>
              </c:numCache>
            </c:numRef>
          </c:val>
        </c:ser>
        <c:ser>
          <c:idx val="8"/>
          <c:order val="8"/>
          <c:invertIfNegative val="0"/>
          <c:val>
            <c:numRef>
              <c:f>SUS!$J$5:$J$18</c:f>
              <c:numCache>
                <c:formatCode>General</c:formatCode>
                <c:ptCount val="14"/>
                <c:pt idx="0">
                  <c:v>0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5</c:v>
                </c:pt>
                <c:pt idx="10">
                  <c:v>1</c:v>
                </c:pt>
              </c:numCache>
            </c:numRef>
          </c:val>
        </c:ser>
        <c:ser>
          <c:idx val="9"/>
          <c:order val="9"/>
          <c:invertIfNegative val="0"/>
          <c:val>
            <c:numRef>
              <c:f>SUS!$K$5:$K$18</c:f>
              <c:numCache>
                <c:formatCode>General</c:formatCode>
                <c:ptCount val="14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2">
                  <c:v>31</c:v>
                </c:pt>
                <c:pt idx="13">
                  <c:v>77.5</c:v>
                </c:pt>
              </c:numCache>
            </c:numRef>
          </c:val>
        </c:ser>
        <c:ser>
          <c:idx val="10"/>
          <c:order val="10"/>
          <c:invertIfNegative val="0"/>
          <c:val>
            <c:numRef>
              <c:f>SUS!$L$5:$L$18</c:f>
              <c:numCache>
                <c:formatCode>General</c:formatCode>
                <c:ptCount val="14"/>
                <c:pt idx="0">
                  <c:v>0</c:v>
                </c:pt>
                <c:pt idx="1">
                  <c:v>5</c:v>
                </c:pt>
                <c:pt idx="2">
                  <c:v>1</c:v>
                </c:pt>
                <c:pt idx="3">
                  <c:v>5</c:v>
                </c:pt>
                <c:pt idx="4">
                  <c:v>1</c:v>
                </c:pt>
                <c:pt idx="5">
                  <c:v>5</c:v>
                </c:pt>
                <c:pt idx="6">
                  <c:v>1</c:v>
                </c:pt>
                <c:pt idx="7">
                  <c:v>5</c:v>
                </c:pt>
                <c:pt idx="8">
                  <c:v>1</c:v>
                </c:pt>
                <c:pt idx="9">
                  <c:v>5</c:v>
                </c:pt>
                <c:pt idx="10">
                  <c:v>1</c:v>
                </c:pt>
              </c:numCache>
            </c:numRef>
          </c:val>
        </c:ser>
        <c:ser>
          <c:idx val="11"/>
          <c:order val="11"/>
          <c:invertIfNegative val="0"/>
          <c:val>
            <c:numRef>
              <c:f>SUS!$M$5:$M$18</c:f>
              <c:numCache>
                <c:formatCode>General</c:formatCode>
                <c:ptCount val="14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2">
                  <c:v>40</c:v>
                </c:pt>
                <c:pt idx="13">
                  <c:v>100</c:v>
                </c:pt>
              </c:numCache>
            </c:numRef>
          </c:val>
        </c:ser>
        <c:ser>
          <c:idx val="12"/>
          <c:order val="12"/>
          <c:invertIfNegative val="0"/>
          <c:val>
            <c:numRef>
              <c:f>SUS!$N$5:$N$18</c:f>
              <c:numCache>
                <c:formatCode>General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5</c:v>
                </c:pt>
                <c:pt idx="6">
                  <c:v>1</c:v>
                </c:pt>
                <c:pt idx="7">
                  <c:v>4</c:v>
                </c:pt>
                <c:pt idx="8">
                  <c:v>2</c:v>
                </c:pt>
                <c:pt idx="9">
                  <c:v>5</c:v>
                </c:pt>
                <c:pt idx="10">
                  <c:v>1</c:v>
                </c:pt>
              </c:numCache>
            </c:numRef>
          </c:val>
        </c:ser>
        <c:ser>
          <c:idx val="13"/>
          <c:order val="13"/>
          <c:invertIfNegative val="0"/>
          <c:val>
            <c:numRef>
              <c:f>SUS!$O$5:$O$18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2">
                  <c:v>33</c:v>
                </c:pt>
                <c:pt idx="13">
                  <c:v>82.5</c:v>
                </c:pt>
              </c:numCache>
            </c:numRef>
          </c:val>
        </c:ser>
        <c:ser>
          <c:idx val="14"/>
          <c:order val="14"/>
          <c:invertIfNegative val="0"/>
          <c:val>
            <c:numRef>
              <c:f>SUS!$P$5:$P$18</c:f>
              <c:numCache>
                <c:formatCode>General</c:formatCode>
                <c:ptCount val="14"/>
                <c:pt idx="0">
                  <c:v>0</c:v>
                </c:pt>
                <c:pt idx="1">
                  <c:v>5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4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</c:numCache>
            </c:numRef>
          </c:val>
        </c:ser>
        <c:ser>
          <c:idx val="15"/>
          <c:order val="15"/>
          <c:invertIfNegative val="0"/>
          <c:val>
            <c:numRef>
              <c:f>SUS!$Q$5:$Q$18</c:f>
              <c:numCache>
                <c:formatCode>General</c:formatCode>
                <c:ptCount val="14"/>
                <c:pt idx="0">
                  <c:v>0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4</c:v>
                </c:pt>
                <c:pt idx="12">
                  <c:v>34</c:v>
                </c:pt>
                <c:pt idx="13">
                  <c:v>85</c:v>
                </c:pt>
              </c:numCache>
            </c:numRef>
          </c:val>
        </c:ser>
        <c:ser>
          <c:idx val="16"/>
          <c:order val="16"/>
          <c:invertIfNegative val="0"/>
          <c:val>
            <c:numRef>
              <c:f>SUS!$R$5:$R$18</c:f>
              <c:numCache>
                <c:formatCode>General</c:formatCode>
                <c:ptCount val="14"/>
                <c:pt idx="0">
                  <c:v>0</c:v>
                </c:pt>
                <c:pt idx="1">
                  <c:v>5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5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</c:numCache>
            </c:numRef>
          </c:val>
        </c:ser>
        <c:ser>
          <c:idx val="17"/>
          <c:order val="17"/>
          <c:invertIfNegative val="0"/>
          <c:val>
            <c:numRef>
              <c:f>SUS!$S$5:$S$18</c:f>
              <c:numCache>
                <c:formatCode>General</c:formatCode>
                <c:ptCount val="14"/>
                <c:pt idx="0">
                  <c:v>0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4</c:v>
                </c:pt>
                <c:pt idx="12">
                  <c:v>34</c:v>
                </c:pt>
                <c:pt idx="13">
                  <c:v>85</c:v>
                </c:pt>
              </c:numCache>
            </c:numRef>
          </c:val>
        </c:ser>
        <c:ser>
          <c:idx val="18"/>
          <c:order val="18"/>
          <c:invertIfNegative val="0"/>
          <c:val>
            <c:numRef>
              <c:f>SUS!$T$5:$T$18</c:f>
              <c:numCache>
                <c:formatCode>General</c:formatCode>
                <c:ptCount val="14"/>
                <c:pt idx="0">
                  <c:v>0</c:v>
                </c:pt>
              </c:numCache>
            </c:numRef>
          </c:val>
        </c:ser>
        <c:ser>
          <c:idx val="19"/>
          <c:order val="19"/>
          <c:invertIfNegative val="0"/>
          <c:val>
            <c:numRef>
              <c:f>SUS!$U$5:$U$18</c:f>
              <c:numCache>
                <c:formatCode>General</c:formatCode>
                <c:ptCount val="14"/>
                <c:pt idx="0">
                  <c:v>0</c:v>
                </c:pt>
                <c:pt idx="1">
                  <c:v>-1</c:v>
                </c:pt>
                <c:pt idx="2">
                  <c:v>5</c:v>
                </c:pt>
                <c:pt idx="3">
                  <c:v>-1</c:v>
                </c:pt>
                <c:pt idx="4">
                  <c:v>5</c:v>
                </c:pt>
                <c:pt idx="5">
                  <c:v>-1</c:v>
                </c:pt>
                <c:pt idx="6">
                  <c:v>5</c:v>
                </c:pt>
                <c:pt idx="7">
                  <c:v>-1</c:v>
                </c:pt>
                <c:pt idx="8">
                  <c:v>5</c:v>
                </c:pt>
                <c:pt idx="9">
                  <c:v>-1</c:v>
                </c:pt>
                <c:pt idx="10">
                  <c:v>5</c:v>
                </c:pt>
                <c:pt idx="12">
                  <c:v>20</c:v>
                </c:pt>
                <c:pt idx="13">
                  <c:v>50</c:v>
                </c:pt>
              </c:numCache>
            </c:numRef>
          </c:val>
        </c:ser>
        <c:ser>
          <c:idx val="20"/>
          <c:order val="20"/>
          <c:invertIfNegative val="0"/>
          <c:val>
            <c:numRef>
              <c:f>SUS!$V$5:$V$18</c:f>
              <c:numCache>
                <c:formatCode>General</c:formatCode>
                <c:ptCount val="1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460032"/>
        <c:axId val="60478208"/>
      </c:barChart>
      <c:catAx>
        <c:axId val="60460032"/>
        <c:scaling>
          <c:orientation val="minMax"/>
        </c:scaling>
        <c:delete val="0"/>
        <c:axPos val="b"/>
        <c:majorTickMark val="out"/>
        <c:minorTickMark val="none"/>
        <c:tickLblPos val="nextTo"/>
        <c:crossAx val="60478208"/>
        <c:crosses val="autoZero"/>
        <c:auto val="1"/>
        <c:lblAlgn val="ctr"/>
        <c:lblOffset val="100"/>
        <c:noMultiLvlLbl val="0"/>
      </c:catAx>
      <c:valAx>
        <c:axId val="60478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460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SUS!$C$47</c:f>
              <c:numCache>
                <c:formatCode>General</c:formatCode>
                <c:ptCount val="1"/>
                <c:pt idx="0">
                  <c:v>67.5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571648"/>
        <c:axId val="60573184"/>
      </c:barChart>
      <c:catAx>
        <c:axId val="60571648"/>
        <c:scaling>
          <c:orientation val="minMax"/>
        </c:scaling>
        <c:delete val="0"/>
        <c:axPos val="b"/>
        <c:majorTickMark val="out"/>
        <c:minorTickMark val="none"/>
        <c:tickLblPos val="nextTo"/>
        <c:crossAx val="60573184"/>
        <c:crosses val="autoZero"/>
        <c:auto val="1"/>
        <c:lblAlgn val="ctr"/>
        <c:lblOffset val="100"/>
        <c:noMultiLvlLbl val="0"/>
      </c:catAx>
      <c:valAx>
        <c:axId val="60573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571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381000</xdr:colOff>
      <xdr:row>4</xdr:row>
      <xdr:rowOff>25400</xdr:rowOff>
    </xdr:from>
    <xdr:to>
      <xdr:col>19</xdr:col>
      <xdr:colOff>0</xdr:colOff>
      <xdr:row>19</xdr:row>
      <xdr:rowOff>101600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419100</xdr:colOff>
      <xdr:row>20</xdr:row>
      <xdr:rowOff>0</xdr:rowOff>
    </xdr:from>
    <xdr:to>
      <xdr:col>19</xdr:col>
      <xdr:colOff>38100</xdr:colOff>
      <xdr:row>34</xdr:row>
      <xdr:rowOff>76200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431800</xdr:colOff>
      <xdr:row>34</xdr:row>
      <xdr:rowOff>165100</xdr:rowOff>
    </xdr:from>
    <xdr:to>
      <xdr:col>19</xdr:col>
      <xdr:colOff>50800</xdr:colOff>
      <xdr:row>49</xdr:row>
      <xdr:rowOff>50800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25400</xdr:colOff>
      <xdr:row>0</xdr:row>
      <xdr:rowOff>127000</xdr:rowOff>
    </xdr:from>
    <xdr:to>
      <xdr:col>17</xdr:col>
      <xdr:colOff>469900</xdr:colOff>
      <xdr:row>17</xdr:row>
      <xdr:rowOff>12700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336550</xdr:colOff>
      <xdr:row>27</xdr:row>
      <xdr:rowOff>19050</xdr:rowOff>
    </xdr:from>
    <xdr:to>
      <xdr:col>11</xdr:col>
      <xdr:colOff>412750</xdr:colOff>
      <xdr:row>41</xdr:row>
      <xdr:rowOff>95250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742950</xdr:colOff>
      <xdr:row>43</xdr:row>
      <xdr:rowOff>184150</xdr:rowOff>
    </xdr:from>
    <xdr:to>
      <xdr:col>10</xdr:col>
      <xdr:colOff>69850</xdr:colOff>
      <xdr:row>58</xdr:row>
      <xdr:rowOff>69850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G5" sqref="G5"/>
    </sheetView>
  </sheetViews>
  <sheetFormatPr baseColWidth="10" defaultRowHeight="15.75" x14ac:dyDescent="0.25"/>
  <cols>
    <col min="1" max="1" width="17.375" customWidth="1"/>
  </cols>
  <sheetData>
    <row r="1" spans="1:11" x14ac:dyDescent="0.25">
      <c r="A1" s="3" t="s">
        <v>62</v>
      </c>
    </row>
    <row r="3" spans="1:11" x14ac:dyDescent="0.25">
      <c r="A3" s="9" t="s">
        <v>67</v>
      </c>
      <c r="B3" s="9"/>
      <c r="C3" s="9"/>
      <c r="D3" s="9"/>
      <c r="E3" s="9"/>
      <c r="F3" s="9"/>
      <c r="G3" s="9"/>
    </row>
    <row r="6" spans="1:11" x14ac:dyDescent="0.25">
      <c r="A6" t="s">
        <v>0</v>
      </c>
      <c r="J6" t="s">
        <v>1</v>
      </c>
    </row>
    <row r="7" spans="1:11" x14ac:dyDescent="0.25">
      <c r="J7" t="s">
        <v>17</v>
      </c>
      <c r="K7">
        <f>B21</f>
        <v>2</v>
      </c>
    </row>
    <row r="8" spans="1:11" x14ac:dyDescent="0.25">
      <c r="A8" t="s">
        <v>27</v>
      </c>
      <c r="B8" t="s">
        <v>1</v>
      </c>
      <c r="D8" t="s">
        <v>2</v>
      </c>
      <c r="E8" t="s">
        <v>15</v>
      </c>
      <c r="J8" t="s">
        <v>18</v>
      </c>
      <c r="K8">
        <f>C21</f>
        <v>7</v>
      </c>
    </row>
    <row r="9" spans="1:11" x14ac:dyDescent="0.25">
      <c r="B9" t="s">
        <v>17</v>
      </c>
      <c r="C9" t="s">
        <v>18</v>
      </c>
      <c r="D9" t="s">
        <v>3</v>
      </c>
      <c r="E9" t="s">
        <v>14</v>
      </c>
      <c r="F9" t="s">
        <v>16</v>
      </c>
      <c r="G9" t="s">
        <v>19</v>
      </c>
      <c r="H9" t="s">
        <v>15</v>
      </c>
    </row>
    <row r="10" spans="1:11" x14ac:dyDescent="0.25">
      <c r="A10" s="7" t="s">
        <v>9</v>
      </c>
      <c r="B10">
        <v>1</v>
      </c>
      <c r="D10">
        <v>1</v>
      </c>
      <c r="H10">
        <v>32</v>
      </c>
    </row>
    <row r="11" spans="1:11" x14ac:dyDescent="0.25">
      <c r="A11" s="7" t="s">
        <v>8</v>
      </c>
      <c r="C11">
        <v>1</v>
      </c>
      <c r="F11">
        <v>1</v>
      </c>
      <c r="H11">
        <v>33</v>
      </c>
    </row>
    <row r="12" spans="1:11" x14ac:dyDescent="0.25">
      <c r="A12" s="7" t="s">
        <v>41</v>
      </c>
      <c r="C12">
        <v>1</v>
      </c>
      <c r="F12">
        <v>1</v>
      </c>
      <c r="H12">
        <v>42</v>
      </c>
    </row>
    <row r="13" spans="1:11" x14ac:dyDescent="0.25">
      <c r="A13" s="7" t="s">
        <v>42</v>
      </c>
      <c r="C13">
        <v>1</v>
      </c>
      <c r="D13">
        <v>1</v>
      </c>
      <c r="H13">
        <v>28</v>
      </c>
    </row>
    <row r="14" spans="1:11" x14ac:dyDescent="0.25">
      <c r="A14" s="7" t="s">
        <v>43</v>
      </c>
      <c r="C14">
        <v>1</v>
      </c>
      <c r="F14">
        <v>1</v>
      </c>
      <c r="H14">
        <v>52</v>
      </c>
    </row>
    <row r="15" spans="1:11" x14ac:dyDescent="0.25">
      <c r="A15" s="7" t="s">
        <v>44</v>
      </c>
      <c r="C15">
        <v>1</v>
      </c>
      <c r="D15">
        <v>1</v>
      </c>
      <c r="H15">
        <v>47</v>
      </c>
    </row>
    <row r="16" spans="1:11" x14ac:dyDescent="0.25">
      <c r="A16" s="7" t="s">
        <v>45</v>
      </c>
      <c r="C16">
        <v>1</v>
      </c>
      <c r="D16">
        <v>1</v>
      </c>
      <c r="H16">
        <v>24</v>
      </c>
    </row>
    <row r="17" spans="1:11" x14ac:dyDescent="0.25">
      <c r="A17" s="7" t="s">
        <v>46</v>
      </c>
      <c r="C17">
        <v>1</v>
      </c>
      <c r="D17">
        <v>1</v>
      </c>
      <c r="H17">
        <v>19</v>
      </c>
    </row>
    <row r="18" spans="1:11" x14ac:dyDescent="0.25">
      <c r="A18" s="7" t="s">
        <v>47</v>
      </c>
      <c r="B18">
        <v>1</v>
      </c>
      <c r="D18">
        <v>1</v>
      </c>
      <c r="H18">
        <v>49</v>
      </c>
    </row>
    <row r="19" spans="1:11" x14ac:dyDescent="0.25">
      <c r="A19" s="7" t="s">
        <v>48</v>
      </c>
    </row>
    <row r="21" spans="1:11" x14ac:dyDescent="0.25">
      <c r="A21" t="s">
        <v>24</v>
      </c>
      <c r="B21">
        <f>SUM(B10:B20)</f>
        <v>2</v>
      </c>
      <c r="C21">
        <f t="shared" ref="C21:G21" si="0">SUM(C10:C20)</f>
        <v>7</v>
      </c>
      <c r="D21">
        <f t="shared" si="0"/>
        <v>6</v>
      </c>
      <c r="E21">
        <f t="shared" si="0"/>
        <v>0</v>
      </c>
      <c r="F21">
        <f t="shared" si="0"/>
        <v>3</v>
      </c>
      <c r="G21">
        <f t="shared" si="0"/>
        <v>0</v>
      </c>
      <c r="J21" t="s">
        <v>20</v>
      </c>
    </row>
    <row r="22" spans="1:11" x14ac:dyDescent="0.25">
      <c r="B22" t="s">
        <v>17</v>
      </c>
      <c r="C22" t="s">
        <v>18</v>
      </c>
      <c r="D22" t="s">
        <v>3</v>
      </c>
      <c r="E22" t="s">
        <v>14</v>
      </c>
      <c r="F22" t="s">
        <v>16</v>
      </c>
      <c r="G22" t="s">
        <v>19</v>
      </c>
      <c r="J22" t="s">
        <v>3</v>
      </c>
      <c r="K22">
        <f>D21</f>
        <v>6</v>
      </c>
    </row>
    <row r="23" spans="1:11" x14ac:dyDescent="0.25">
      <c r="J23" t="s">
        <v>14</v>
      </c>
      <c r="K23">
        <f>E21</f>
        <v>0</v>
      </c>
    </row>
    <row r="24" spans="1:11" x14ac:dyDescent="0.25">
      <c r="J24" t="s">
        <v>16</v>
      </c>
      <c r="K24">
        <f>F21</f>
        <v>3</v>
      </c>
    </row>
    <row r="25" spans="1:11" x14ac:dyDescent="0.25">
      <c r="A25" t="s">
        <v>59</v>
      </c>
      <c r="B25">
        <f>COUNTA(A10:A20)</f>
        <v>10</v>
      </c>
      <c r="J25" t="s">
        <v>19</v>
      </c>
      <c r="K25">
        <f>G21</f>
        <v>0</v>
      </c>
    </row>
    <row r="36" spans="10:11" x14ac:dyDescent="0.25">
      <c r="J36" t="s">
        <v>15</v>
      </c>
    </row>
    <row r="37" spans="10:11" x14ac:dyDescent="0.25">
      <c r="J37" t="s">
        <v>23</v>
      </c>
      <c r="K37">
        <v>1</v>
      </c>
    </row>
    <row r="38" spans="10:11" x14ac:dyDescent="0.25">
      <c r="J38" t="s">
        <v>21</v>
      </c>
      <c r="K38">
        <v>2</v>
      </c>
    </row>
    <row r="39" spans="10:11" x14ac:dyDescent="0.25">
      <c r="J39" t="s">
        <v>22</v>
      </c>
      <c r="K39">
        <v>2</v>
      </c>
    </row>
    <row r="40" spans="10:11" x14ac:dyDescent="0.25">
      <c r="J40" t="s">
        <v>25</v>
      </c>
      <c r="K40">
        <v>3</v>
      </c>
    </row>
    <row r="41" spans="10:11" x14ac:dyDescent="0.25">
      <c r="J41" t="s">
        <v>26</v>
      </c>
      <c r="K41">
        <v>1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D5" sqref="D5"/>
    </sheetView>
  </sheetViews>
  <sheetFormatPr baseColWidth="10" defaultRowHeight="15.75" x14ac:dyDescent="0.25"/>
  <cols>
    <col min="1" max="1" width="22.5" customWidth="1"/>
  </cols>
  <sheetData>
    <row r="1" spans="1:11" x14ac:dyDescent="0.25">
      <c r="A1" s="3" t="s">
        <v>61</v>
      </c>
    </row>
    <row r="3" spans="1:11" x14ac:dyDescent="0.25">
      <c r="A3" s="9" t="s">
        <v>49</v>
      </c>
      <c r="B3" s="9"/>
      <c r="C3" s="9"/>
      <c r="D3" s="9"/>
      <c r="E3" s="9"/>
      <c r="F3" s="9"/>
      <c r="G3" s="9"/>
      <c r="H3" s="9"/>
      <c r="I3" s="9"/>
    </row>
    <row r="5" spans="1:11" x14ac:dyDescent="0.25">
      <c r="B5" t="str">
        <f>Statistik!$A$10</f>
        <v>TB00</v>
      </c>
      <c r="C5" t="str">
        <f>Statistik!$A$11</f>
        <v>TB01</v>
      </c>
      <c r="D5" t="str">
        <f>Statistik!$A$12</f>
        <v>TB02(001)</v>
      </c>
      <c r="E5" t="str">
        <f>Statistik!$A$13</f>
        <v>TB03 (002)</v>
      </c>
      <c r="F5" t="str">
        <f>Statistik!$A$14</f>
        <v>TB04 (003)</v>
      </c>
      <c r="G5" t="str">
        <f>Statistik!$A$15</f>
        <v>TB05 (004)</v>
      </c>
      <c r="H5" t="str">
        <f>Statistik!$A$16</f>
        <v>TB06 (0010)</v>
      </c>
      <c r="I5" t="str">
        <f>Statistik!$A$17</f>
        <v>TB07 (0020)</v>
      </c>
      <c r="J5" t="str">
        <f>Statistik!$A$18</f>
        <v>TB08 (0030)</v>
      </c>
      <c r="K5" t="str">
        <f>Statistik!$A$19</f>
        <v>TB09</v>
      </c>
    </row>
    <row r="6" spans="1:11" x14ac:dyDescent="0.25">
      <c r="A6" t="s">
        <v>35</v>
      </c>
    </row>
    <row r="7" spans="1:11" x14ac:dyDescent="0.25">
      <c r="A7" t="s">
        <v>36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</row>
    <row r="8" spans="1:11" x14ac:dyDescent="0.25">
      <c r="A8" t="s">
        <v>37</v>
      </c>
      <c r="B8">
        <v>1</v>
      </c>
      <c r="C8">
        <v>1</v>
      </c>
      <c r="D8">
        <v>2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</row>
    <row r="9" spans="1:11" x14ac:dyDescent="0.25">
      <c r="A9" t="s">
        <v>38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2</v>
      </c>
      <c r="I9">
        <v>2</v>
      </c>
      <c r="J9">
        <v>1</v>
      </c>
    </row>
    <row r="10" spans="1:11" x14ac:dyDescent="0.25">
      <c r="A10" t="s">
        <v>39</v>
      </c>
    </row>
    <row r="11" spans="1:11" x14ac:dyDescent="0.25">
      <c r="A11" t="s">
        <v>40</v>
      </c>
    </row>
    <row r="20" spans="3:3" x14ac:dyDescent="0.25">
      <c r="C20" t="s">
        <v>34</v>
      </c>
    </row>
    <row r="21" spans="3:3" x14ac:dyDescent="0.25">
      <c r="C21" t="s">
        <v>32</v>
      </c>
    </row>
    <row r="22" spans="3:3" x14ac:dyDescent="0.25">
      <c r="C22" t="s">
        <v>33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A5" workbookViewId="0">
      <selection activeCell="H6" sqref="H6"/>
    </sheetView>
  </sheetViews>
  <sheetFormatPr baseColWidth="10" defaultRowHeight="15.75" x14ac:dyDescent="0.25"/>
  <cols>
    <col min="2" max="2" width="22.25" bestFit="1" customWidth="1"/>
    <col min="3" max="3" width="11.875" customWidth="1"/>
    <col min="4" max="4" width="14.75" bestFit="1" customWidth="1"/>
    <col min="9" max="9" width="36.125" customWidth="1"/>
  </cols>
  <sheetData>
    <row r="1" spans="1:12" s="3" customFormat="1" x14ac:dyDescent="0.25">
      <c r="A1" s="3" t="s">
        <v>63</v>
      </c>
    </row>
    <row r="3" spans="1:12" x14ac:dyDescent="0.25">
      <c r="A3" s="9" t="s">
        <v>50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6" spans="1:12" x14ac:dyDescent="0.25">
      <c r="A6" s="3" t="s">
        <v>51</v>
      </c>
      <c r="B6" s="3" t="s">
        <v>52</v>
      </c>
      <c r="C6" s="3" t="s">
        <v>53</v>
      </c>
      <c r="D6" s="3" t="s">
        <v>54</v>
      </c>
      <c r="H6" s="3" t="s">
        <v>57</v>
      </c>
    </row>
    <row r="7" spans="1:12" x14ac:dyDescent="0.25">
      <c r="A7">
        <v>1</v>
      </c>
      <c r="B7" t="s">
        <v>55</v>
      </c>
      <c r="C7">
        <v>1</v>
      </c>
      <c r="D7" t="s">
        <v>56</v>
      </c>
      <c r="H7" t="s">
        <v>64</v>
      </c>
      <c r="I7" t="s">
        <v>65</v>
      </c>
      <c r="J7" t="s">
        <v>66</v>
      </c>
    </row>
    <row r="8" spans="1:12" x14ac:dyDescent="0.25">
      <c r="A8">
        <v>2</v>
      </c>
      <c r="B8" t="s">
        <v>58</v>
      </c>
      <c r="C8">
        <v>2</v>
      </c>
      <c r="D8" t="s">
        <v>56</v>
      </c>
      <c r="H8">
        <v>1</v>
      </c>
    </row>
    <row r="9" spans="1:12" x14ac:dyDescent="0.25">
      <c r="A9">
        <v>1</v>
      </c>
      <c r="B9" t="s">
        <v>55</v>
      </c>
      <c r="C9">
        <v>1</v>
      </c>
      <c r="D9" t="s">
        <v>56</v>
      </c>
      <c r="H9">
        <v>2</v>
      </c>
    </row>
    <row r="10" spans="1:12" x14ac:dyDescent="0.25">
      <c r="H10">
        <v>3</v>
      </c>
    </row>
    <row r="11" spans="1:12" x14ac:dyDescent="0.25">
      <c r="H11">
        <v>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workbookViewId="0">
      <selection activeCell="B21" sqref="B21"/>
    </sheetView>
  </sheetViews>
  <sheetFormatPr baseColWidth="10" defaultColWidth="9.875" defaultRowHeight="15.75" x14ac:dyDescent="0.25"/>
  <cols>
    <col min="1" max="1" width="14.125" customWidth="1"/>
  </cols>
  <sheetData>
    <row r="1" spans="1:21" x14ac:dyDescent="0.25">
      <c r="A1" s="3" t="s">
        <v>4</v>
      </c>
    </row>
    <row r="2" spans="1:21" x14ac:dyDescent="0.25">
      <c r="A2" s="3"/>
    </row>
    <row r="3" spans="1:21" x14ac:dyDescent="0.25">
      <c r="A3" s="10" t="s">
        <v>60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21" x14ac:dyDescent="0.25">
      <c r="A4" s="3"/>
    </row>
    <row r="5" spans="1:21" x14ac:dyDescent="0.25">
      <c r="A5" t="s">
        <v>7</v>
      </c>
      <c r="B5" s="6" t="str">
        <f>(Statistik!A10)</f>
        <v>TB00</v>
      </c>
      <c r="C5" s="5" t="s">
        <v>4</v>
      </c>
      <c r="D5" s="6" t="str">
        <f>(Statistik!A11)</f>
        <v>TB01</v>
      </c>
      <c r="E5" s="5" t="s">
        <v>4</v>
      </c>
      <c r="F5" s="6" t="str">
        <f>(Statistik!A12)</f>
        <v>TB02(001)</v>
      </c>
      <c r="G5" s="5" t="s">
        <v>4</v>
      </c>
      <c r="H5" s="6" t="str">
        <f>(Statistik!A13)</f>
        <v>TB03 (002)</v>
      </c>
      <c r="I5" s="5" t="s">
        <v>4</v>
      </c>
      <c r="J5" s="6" t="str">
        <f>(Statistik!A14)</f>
        <v>TB04 (003)</v>
      </c>
      <c r="K5" s="5" t="s">
        <v>4</v>
      </c>
      <c r="L5" s="6" t="str">
        <f>(Statistik!A15)</f>
        <v>TB05 (004)</v>
      </c>
      <c r="M5" s="5" t="s">
        <v>4</v>
      </c>
      <c r="N5" s="6" t="str">
        <f>(Statistik!A16)</f>
        <v>TB06 (0010)</v>
      </c>
      <c r="O5" s="5" t="s">
        <v>4</v>
      </c>
      <c r="P5" s="6" t="str">
        <f>(Statistik!A17)</f>
        <v>TB07 (0020)</v>
      </c>
      <c r="Q5" s="5" t="s">
        <v>4</v>
      </c>
      <c r="R5" s="6" t="str">
        <f>(Statistik!A18)</f>
        <v>TB08 (0030)</v>
      </c>
      <c r="S5" s="5" t="s">
        <v>4</v>
      </c>
      <c r="T5" s="6" t="str">
        <f>(Statistik!A19)</f>
        <v>TB09</v>
      </c>
      <c r="U5" s="5" t="s">
        <v>4</v>
      </c>
    </row>
    <row r="6" spans="1:21" x14ac:dyDescent="0.25">
      <c r="A6" s="2">
        <v>1</v>
      </c>
      <c r="B6" s="6">
        <v>4</v>
      </c>
      <c r="C6" s="5">
        <f>B6-1</f>
        <v>3</v>
      </c>
      <c r="D6" s="6">
        <v>5</v>
      </c>
      <c r="E6" s="5">
        <f>D6-1</f>
        <v>4</v>
      </c>
      <c r="F6" s="6">
        <v>4</v>
      </c>
      <c r="G6" s="5">
        <f>F6-1</f>
        <v>3</v>
      </c>
      <c r="H6" s="6">
        <v>2</v>
      </c>
      <c r="I6" s="5">
        <f>H6-1</f>
        <v>1</v>
      </c>
      <c r="J6" s="7">
        <v>5</v>
      </c>
      <c r="K6" s="5">
        <f>J6-1</f>
        <v>4</v>
      </c>
      <c r="L6" s="7">
        <v>5</v>
      </c>
      <c r="M6" s="5">
        <f>L6-1</f>
        <v>4</v>
      </c>
      <c r="N6" s="7">
        <v>2</v>
      </c>
      <c r="O6" s="5">
        <f>N6-1</f>
        <v>1</v>
      </c>
      <c r="P6" s="7">
        <v>5</v>
      </c>
      <c r="Q6" s="5">
        <f>P6-1</f>
        <v>4</v>
      </c>
      <c r="R6" s="7">
        <v>5</v>
      </c>
      <c r="S6" s="5">
        <f>R6-1</f>
        <v>4</v>
      </c>
      <c r="T6" s="7"/>
      <c r="U6" s="5">
        <f>T6-1</f>
        <v>-1</v>
      </c>
    </row>
    <row r="7" spans="1:21" x14ac:dyDescent="0.25">
      <c r="A7" s="2">
        <v>2</v>
      </c>
      <c r="B7" s="6">
        <v>4</v>
      </c>
      <c r="C7" s="5">
        <f>5-B7</f>
        <v>1</v>
      </c>
      <c r="D7" s="6">
        <v>1</v>
      </c>
      <c r="E7" s="5">
        <f>5-D7</f>
        <v>4</v>
      </c>
      <c r="F7" s="6">
        <v>4</v>
      </c>
      <c r="G7" s="5">
        <f>5-F7</f>
        <v>1</v>
      </c>
      <c r="H7" s="6">
        <v>1</v>
      </c>
      <c r="I7" s="5">
        <f>5-H7</f>
        <v>4</v>
      </c>
      <c r="J7" s="7">
        <v>1</v>
      </c>
      <c r="K7" s="5">
        <f>5-J7</f>
        <v>4</v>
      </c>
      <c r="L7" s="7">
        <v>1</v>
      </c>
      <c r="M7" s="5">
        <f>5-L7</f>
        <v>4</v>
      </c>
      <c r="N7" s="7">
        <v>1</v>
      </c>
      <c r="O7" s="5">
        <f>5-N7</f>
        <v>4</v>
      </c>
      <c r="P7" s="7">
        <v>2</v>
      </c>
      <c r="Q7" s="5">
        <f>5-P7</f>
        <v>3</v>
      </c>
      <c r="R7" s="7">
        <v>2</v>
      </c>
      <c r="S7" s="5">
        <f>5-R7</f>
        <v>3</v>
      </c>
      <c r="T7" s="7"/>
      <c r="U7" s="5">
        <f>5-T7</f>
        <v>5</v>
      </c>
    </row>
    <row r="8" spans="1:21" x14ac:dyDescent="0.25">
      <c r="A8" s="2">
        <v>3</v>
      </c>
      <c r="B8" s="6">
        <v>5</v>
      </c>
      <c r="C8" s="5">
        <f>B8-1</f>
        <v>4</v>
      </c>
      <c r="D8" s="6">
        <v>5</v>
      </c>
      <c r="E8" s="5">
        <f>D8-1</f>
        <v>4</v>
      </c>
      <c r="F8" s="6">
        <v>4</v>
      </c>
      <c r="G8" s="5">
        <f>F8-1</f>
        <v>3</v>
      </c>
      <c r="H8" s="6">
        <v>5</v>
      </c>
      <c r="I8" s="5">
        <f>H8-1</f>
        <v>4</v>
      </c>
      <c r="J8" s="7">
        <v>2</v>
      </c>
      <c r="K8" s="5">
        <f>J8-1</f>
        <v>1</v>
      </c>
      <c r="L8" s="7">
        <v>5</v>
      </c>
      <c r="M8" s="5">
        <f>L8-1</f>
        <v>4</v>
      </c>
      <c r="N8" s="7">
        <v>3</v>
      </c>
      <c r="O8" s="5">
        <f>N8-1</f>
        <v>2</v>
      </c>
      <c r="P8" s="7">
        <v>5</v>
      </c>
      <c r="Q8" s="5">
        <f>P8-1</f>
        <v>4</v>
      </c>
      <c r="R8" s="7">
        <v>4</v>
      </c>
      <c r="S8" s="5">
        <f>R8-1</f>
        <v>3</v>
      </c>
      <c r="T8" s="7"/>
      <c r="U8" s="5">
        <f>T8-1</f>
        <v>-1</v>
      </c>
    </row>
    <row r="9" spans="1:21" x14ac:dyDescent="0.25">
      <c r="A9" s="2">
        <v>4</v>
      </c>
      <c r="B9" s="6">
        <v>1</v>
      </c>
      <c r="C9" s="5">
        <f>5-B9</f>
        <v>4</v>
      </c>
      <c r="D9" s="6">
        <v>1</v>
      </c>
      <c r="E9" s="5">
        <f>5-D9</f>
        <v>4</v>
      </c>
      <c r="F9" s="6">
        <v>2</v>
      </c>
      <c r="G9" s="5">
        <f>5-F9</f>
        <v>3</v>
      </c>
      <c r="H9" s="6">
        <v>1</v>
      </c>
      <c r="I9" s="5">
        <f>5-H9</f>
        <v>4</v>
      </c>
      <c r="J9" s="7">
        <v>1</v>
      </c>
      <c r="K9" s="5">
        <f>5-J9</f>
        <v>4</v>
      </c>
      <c r="L9" s="7">
        <v>1</v>
      </c>
      <c r="M9" s="5">
        <f>5-L9</f>
        <v>4</v>
      </c>
      <c r="N9" s="7">
        <v>1</v>
      </c>
      <c r="O9" s="5">
        <f>5-N9</f>
        <v>4</v>
      </c>
      <c r="P9" s="7">
        <v>1</v>
      </c>
      <c r="Q9" s="5">
        <f>5-P9</f>
        <v>4</v>
      </c>
      <c r="R9" s="7">
        <v>2</v>
      </c>
      <c r="S9" s="5">
        <f>5-R9</f>
        <v>3</v>
      </c>
      <c r="T9" s="7"/>
      <c r="U9" s="5">
        <f>5-T9</f>
        <v>5</v>
      </c>
    </row>
    <row r="10" spans="1:21" x14ac:dyDescent="0.25">
      <c r="A10" s="2">
        <v>5</v>
      </c>
      <c r="B10" s="6">
        <v>3</v>
      </c>
      <c r="C10" s="5">
        <f>B10-1</f>
        <v>2</v>
      </c>
      <c r="D10" s="6">
        <v>4</v>
      </c>
      <c r="E10" s="5">
        <f>D10-1</f>
        <v>3</v>
      </c>
      <c r="F10" s="6">
        <v>3</v>
      </c>
      <c r="G10" s="5">
        <f>F10-1</f>
        <v>2</v>
      </c>
      <c r="H10" s="6">
        <v>5</v>
      </c>
      <c r="I10" s="5">
        <f>H10-1</f>
        <v>4</v>
      </c>
      <c r="J10" s="7">
        <v>2</v>
      </c>
      <c r="K10" s="5">
        <f>J10-1</f>
        <v>1</v>
      </c>
      <c r="L10" s="7">
        <v>5</v>
      </c>
      <c r="M10" s="5">
        <f>L10-1</f>
        <v>4</v>
      </c>
      <c r="N10" s="7">
        <v>5</v>
      </c>
      <c r="O10" s="5">
        <f>N10-1</f>
        <v>4</v>
      </c>
      <c r="P10" s="7">
        <v>4</v>
      </c>
      <c r="Q10" s="5">
        <f>P10-1</f>
        <v>3</v>
      </c>
      <c r="R10" s="7">
        <v>4</v>
      </c>
      <c r="S10" s="5">
        <f>R10-1</f>
        <v>3</v>
      </c>
      <c r="T10" s="7"/>
      <c r="U10" s="5">
        <f>T10-1</f>
        <v>-1</v>
      </c>
    </row>
    <row r="11" spans="1:21" x14ac:dyDescent="0.25">
      <c r="A11" s="2">
        <v>6</v>
      </c>
      <c r="B11" s="6">
        <v>2</v>
      </c>
      <c r="C11" s="5">
        <f>5-B11</f>
        <v>3</v>
      </c>
      <c r="D11" s="6">
        <v>1</v>
      </c>
      <c r="E11" s="5">
        <f>5-D11</f>
        <v>4</v>
      </c>
      <c r="F11" s="6">
        <v>4</v>
      </c>
      <c r="G11" s="5">
        <f>5-F11</f>
        <v>1</v>
      </c>
      <c r="H11" s="6">
        <v>1</v>
      </c>
      <c r="I11" s="5">
        <f>5-H11</f>
        <v>4</v>
      </c>
      <c r="J11" s="7">
        <v>3</v>
      </c>
      <c r="K11" s="5">
        <f>5-J11</f>
        <v>2</v>
      </c>
      <c r="L11" s="7">
        <v>1</v>
      </c>
      <c r="M11" s="5">
        <f>5-L11</f>
        <v>4</v>
      </c>
      <c r="N11" s="7">
        <v>1</v>
      </c>
      <c r="O11" s="5">
        <f>5-N11</f>
        <v>4</v>
      </c>
      <c r="P11" s="7">
        <v>2</v>
      </c>
      <c r="Q11" s="5">
        <f>5-P11</f>
        <v>3</v>
      </c>
      <c r="R11" s="7">
        <v>2</v>
      </c>
      <c r="S11" s="5">
        <f>5-R11</f>
        <v>3</v>
      </c>
      <c r="T11" s="7"/>
      <c r="U11" s="5">
        <f>5-T11</f>
        <v>5</v>
      </c>
    </row>
    <row r="12" spans="1:21" x14ac:dyDescent="0.25">
      <c r="A12" s="2">
        <v>7</v>
      </c>
      <c r="B12" s="6">
        <v>5</v>
      </c>
      <c r="C12" s="5">
        <f>B12-1</f>
        <v>4</v>
      </c>
      <c r="D12" s="6">
        <v>5</v>
      </c>
      <c r="E12" s="5">
        <f>D12-1</f>
        <v>4</v>
      </c>
      <c r="F12" s="6">
        <v>3</v>
      </c>
      <c r="G12" s="5">
        <f>F12-1</f>
        <v>2</v>
      </c>
      <c r="H12" s="6">
        <v>4</v>
      </c>
      <c r="I12" s="5">
        <f>H12-1</f>
        <v>3</v>
      </c>
      <c r="J12" s="7">
        <v>4</v>
      </c>
      <c r="K12" s="5">
        <f>J12-1</f>
        <v>3</v>
      </c>
      <c r="L12" s="7">
        <v>5</v>
      </c>
      <c r="M12" s="5">
        <f>L12-1</f>
        <v>4</v>
      </c>
      <c r="N12" s="7">
        <v>4</v>
      </c>
      <c r="O12" s="5">
        <f>N12-1</f>
        <v>3</v>
      </c>
      <c r="P12" s="7">
        <v>4</v>
      </c>
      <c r="Q12" s="5">
        <f>P12-1</f>
        <v>3</v>
      </c>
      <c r="R12" s="7">
        <v>5</v>
      </c>
      <c r="S12" s="5">
        <f>R12-1</f>
        <v>4</v>
      </c>
      <c r="T12" s="7"/>
      <c r="U12" s="5">
        <f>T12-1</f>
        <v>-1</v>
      </c>
    </row>
    <row r="13" spans="1:21" x14ac:dyDescent="0.25">
      <c r="A13" s="2">
        <v>8</v>
      </c>
      <c r="B13" s="6">
        <v>2</v>
      </c>
      <c r="C13" s="5">
        <f>5-B13</f>
        <v>3</v>
      </c>
      <c r="D13" s="6">
        <v>2</v>
      </c>
      <c r="E13" s="5">
        <f>5-D13</f>
        <v>3</v>
      </c>
      <c r="F13" s="6">
        <v>3</v>
      </c>
      <c r="G13" s="5">
        <f>5-F13</f>
        <v>2</v>
      </c>
      <c r="H13" s="6">
        <v>1</v>
      </c>
      <c r="I13" s="5">
        <f>5-H13</f>
        <v>4</v>
      </c>
      <c r="J13" s="7">
        <v>1</v>
      </c>
      <c r="K13" s="5">
        <f>5-J13</f>
        <v>4</v>
      </c>
      <c r="L13" s="7">
        <v>1</v>
      </c>
      <c r="M13" s="5">
        <f>5-L13</f>
        <v>4</v>
      </c>
      <c r="N13" s="7">
        <v>2</v>
      </c>
      <c r="O13" s="5">
        <f>5-N13</f>
        <v>3</v>
      </c>
      <c r="P13" s="7">
        <v>1</v>
      </c>
      <c r="Q13" s="5">
        <f>5-P13</f>
        <v>4</v>
      </c>
      <c r="R13" s="7">
        <v>1</v>
      </c>
      <c r="S13" s="5">
        <f>5-R13</f>
        <v>4</v>
      </c>
      <c r="T13" s="7"/>
      <c r="U13" s="5">
        <f>5-T13</f>
        <v>5</v>
      </c>
    </row>
    <row r="14" spans="1:21" x14ac:dyDescent="0.25">
      <c r="A14" s="2">
        <v>9</v>
      </c>
      <c r="B14" s="6">
        <v>4</v>
      </c>
      <c r="C14" s="5">
        <f>B14-1</f>
        <v>3</v>
      </c>
      <c r="D14" s="6">
        <v>5</v>
      </c>
      <c r="E14" s="5">
        <f>D14-1</f>
        <v>4</v>
      </c>
      <c r="F14" s="6">
        <v>3</v>
      </c>
      <c r="G14" s="5">
        <f>F14-1</f>
        <v>2</v>
      </c>
      <c r="H14" s="6">
        <v>4</v>
      </c>
      <c r="I14" s="5">
        <f>H14-1</f>
        <v>3</v>
      </c>
      <c r="J14" s="7">
        <v>5</v>
      </c>
      <c r="K14" s="5">
        <f>J14-1</f>
        <v>4</v>
      </c>
      <c r="L14" s="7">
        <v>5</v>
      </c>
      <c r="M14" s="5">
        <f>L14-1</f>
        <v>4</v>
      </c>
      <c r="N14" s="7">
        <v>5</v>
      </c>
      <c r="O14" s="5">
        <f>N14-1</f>
        <v>4</v>
      </c>
      <c r="P14" s="7">
        <v>3</v>
      </c>
      <c r="Q14" s="5">
        <f>P14-1</f>
        <v>2</v>
      </c>
      <c r="R14" s="7">
        <v>4</v>
      </c>
      <c r="S14" s="5">
        <f>R14-1</f>
        <v>3</v>
      </c>
      <c r="T14" s="7"/>
      <c r="U14" s="5">
        <f>T14-1</f>
        <v>-1</v>
      </c>
    </row>
    <row r="15" spans="1:21" x14ac:dyDescent="0.25">
      <c r="A15" s="2">
        <v>10</v>
      </c>
      <c r="B15" s="6">
        <v>1</v>
      </c>
      <c r="C15" s="5">
        <f>5-B15</f>
        <v>4</v>
      </c>
      <c r="D15" s="6">
        <v>1</v>
      </c>
      <c r="E15" s="5">
        <f>5-D15</f>
        <v>4</v>
      </c>
      <c r="F15" s="6">
        <v>2</v>
      </c>
      <c r="G15" s="5">
        <f>5-F15</f>
        <v>3</v>
      </c>
      <c r="H15" s="6">
        <v>1</v>
      </c>
      <c r="I15" s="5">
        <f>5-H15</f>
        <v>4</v>
      </c>
      <c r="J15" s="7">
        <v>1</v>
      </c>
      <c r="K15" s="5">
        <f>5-J15</f>
        <v>4</v>
      </c>
      <c r="L15" s="7">
        <v>1</v>
      </c>
      <c r="M15" s="5">
        <f>5-L15</f>
        <v>4</v>
      </c>
      <c r="N15" s="7">
        <v>1</v>
      </c>
      <c r="O15" s="5">
        <f>5-N15</f>
        <v>4</v>
      </c>
      <c r="P15" s="7">
        <v>1</v>
      </c>
      <c r="Q15" s="5">
        <f>5-P15</f>
        <v>4</v>
      </c>
      <c r="R15" s="7">
        <v>1</v>
      </c>
      <c r="S15" s="5">
        <f>5-R15</f>
        <v>4</v>
      </c>
      <c r="T15" s="7"/>
      <c r="U15" s="5">
        <f>5-T15</f>
        <v>5</v>
      </c>
    </row>
    <row r="16" spans="1:21" x14ac:dyDescent="0.25">
      <c r="B16" s="2"/>
      <c r="C16" s="2"/>
      <c r="D16" s="2"/>
      <c r="E16" s="2"/>
      <c r="F16" s="2"/>
      <c r="G16" s="2"/>
      <c r="H16" s="2"/>
      <c r="I16" s="2"/>
    </row>
    <row r="17" spans="1:21" x14ac:dyDescent="0.25">
      <c r="A17" t="s">
        <v>5</v>
      </c>
      <c r="B17" s="2"/>
      <c r="C17" s="2">
        <f>SUM(C6:C15)</f>
        <v>31</v>
      </c>
      <c r="D17" s="2"/>
      <c r="E17" s="2">
        <f t="shared" ref="E17" si="0">SUM(E6:E15)</f>
        <v>38</v>
      </c>
      <c r="F17" s="2"/>
      <c r="G17" s="2">
        <f t="shared" ref="G17:I17" si="1">SUM(G6:G15)</f>
        <v>22</v>
      </c>
      <c r="H17" s="2"/>
      <c r="I17" s="2">
        <f t="shared" si="1"/>
        <v>35</v>
      </c>
      <c r="K17" s="2">
        <f t="shared" ref="K17:M17" si="2">SUM(K6:K15)</f>
        <v>31</v>
      </c>
      <c r="M17" s="2">
        <f t="shared" si="2"/>
        <v>40</v>
      </c>
      <c r="O17" s="2">
        <f t="shared" ref="O17:Q17" si="3">SUM(O6:O15)</f>
        <v>33</v>
      </c>
      <c r="Q17" s="2">
        <f t="shared" si="3"/>
        <v>34</v>
      </c>
      <c r="S17" s="2">
        <f t="shared" ref="S17" si="4">SUM(S6:S15)</f>
        <v>34</v>
      </c>
      <c r="U17" s="2">
        <f t="shared" ref="U17" si="5">SUM(U6:U15)</f>
        <v>20</v>
      </c>
    </row>
    <row r="18" spans="1:21" x14ac:dyDescent="0.25">
      <c r="A18" t="s">
        <v>4</v>
      </c>
      <c r="B18" s="2"/>
      <c r="C18" s="4">
        <f>C17*2.5</f>
        <v>77.5</v>
      </c>
      <c r="D18" s="4"/>
      <c r="E18" s="4">
        <f t="shared" ref="E18:I18" si="6">E17*2.5</f>
        <v>95</v>
      </c>
      <c r="F18" s="4"/>
      <c r="G18" s="4">
        <f t="shared" si="6"/>
        <v>55</v>
      </c>
      <c r="H18" s="4"/>
      <c r="I18" s="4">
        <f t="shared" si="6"/>
        <v>87.5</v>
      </c>
      <c r="K18" s="4">
        <f t="shared" ref="K18:M18" si="7">K17*2.5</f>
        <v>77.5</v>
      </c>
      <c r="M18" s="4">
        <f t="shared" si="7"/>
        <v>100</v>
      </c>
      <c r="O18" s="4">
        <f t="shared" ref="O18:Q18" si="8">O17*2.5</f>
        <v>82.5</v>
      </c>
      <c r="Q18" s="4">
        <f t="shared" si="8"/>
        <v>85</v>
      </c>
      <c r="S18" s="4">
        <f t="shared" ref="S18" si="9">S17*2.5</f>
        <v>85</v>
      </c>
      <c r="U18" s="4">
        <f t="shared" ref="U18" si="10">U17*2.5</f>
        <v>50</v>
      </c>
    </row>
    <row r="20" spans="1:21" x14ac:dyDescent="0.25">
      <c r="A20" t="s">
        <v>13</v>
      </c>
      <c r="B20" s="11">
        <f>(Statistik!B25)</f>
        <v>10</v>
      </c>
    </row>
    <row r="21" spans="1:21" x14ac:dyDescent="0.25">
      <c r="A21" t="s">
        <v>12</v>
      </c>
      <c r="B21">
        <f>SUM(B18:U18)/B20</f>
        <v>79.5</v>
      </c>
    </row>
    <row r="23" spans="1:21" x14ac:dyDescent="0.25">
      <c r="A23" s="1"/>
    </row>
    <row r="24" spans="1:21" x14ac:dyDescent="0.25">
      <c r="A24" s="1"/>
    </row>
    <row r="25" spans="1:21" ht="135" customHeight="1" x14ac:dyDescent="0.25">
      <c r="A25" s="12" t="s">
        <v>6</v>
      </c>
      <c r="B25" s="12"/>
      <c r="C25" s="12"/>
      <c r="D25" s="12"/>
    </row>
    <row r="31" spans="1:21" x14ac:dyDescent="0.25">
      <c r="B31" t="s">
        <v>9</v>
      </c>
      <c r="C31" s="8">
        <v>67.5</v>
      </c>
    </row>
    <row r="32" spans="1:21" x14ac:dyDescent="0.25">
      <c r="B32" t="s">
        <v>8</v>
      </c>
      <c r="C32">
        <v>57.5</v>
      </c>
    </row>
    <row r="33" spans="2:3" x14ac:dyDescent="0.25">
      <c r="B33" t="s">
        <v>10</v>
      </c>
      <c r="C33">
        <v>80</v>
      </c>
    </row>
    <row r="34" spans="2:3" x14ac:dyDescent="0.25">
      <c r="B34" t="s">
        <v>11</v>
      </c>
      <c r="C34">
        <v>52.5</v>
      </c>
    </row>
    <row r="35" spans="2:3" x14ac:dyDescent="0.25">
      <c r="B35" t="s">
        <v>28</v>
      </c>
      <c r="C35">
        <v>87.5</v>
      </c>
    </row>
    <row r="36" spans="2:3" x14ac:dyDescent="0.25">
      <c r="B36" t="s">
        <v>29</v>
      </c>
      <c r="C36">
        <v>87.5</v>
      </c>
    </row>
    <row r="37" spans="2:3" x14ac:dyDescent="0.25">
      <c r="B37" t="s">
        <v>30</v>
      </c>
      <c r="C37">
        <v>65</v>
      </c>
    </row>
    <row r="38" spans="2:3" x14ac:dyDescent="0.25">
      <c r="B38" t="s">
        <v>31</v>
      </c>
      <c r="C38">
        <v>42.5</v>
      </c>
    </row>
    <row r="47" spans="2:3" x14ac:dyDescent="0.25">
      <c r="C47">
        <v>67.5</v>
      </c>
    </row>
  </sheetData>
  <mergeCells count="1">
    <mergeCell ref="A25:D25"/>
  </mergeCell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Statistik</vt:lpstr>
      <vt:lpstr>Test</vt:lpstr>
      <vt:lpstr>Issues &amp; Comments</vt:lpstr>
      <vt:lpstr>SUS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Monstein</dc:creator>
  <cp:lastModifiedBy>Monstein Claudia</cp:lastModifiedBy>
  <dcterms:created xsi:type="dcterms:W3CDTF">2015-01-24T16:04:38Z</dcterms:created>
  <dcterms:modified xsi:type="dcterms:W3CDTF">2015-12-02T13:40:44Z</dcterms:modified>
</cp:coreProperties>
</file>